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438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H3" i="1"/>
  <c r="J3" i="1" s="1"/>
  <c r="H12" i="1" s="1"/>
  <c r="G3" i="1"/>
  <c r="C9" i="1" s="1"/>
  <c r="E12" i="1" s="1"/>
  <c r="E3" i="1"/>
  <c r="D12" i="1" l="1"/>
  <c r="G12" i="1"/>
  <c r="B12" i="1"/>
  <c r="C12" i="1"/>
  <c r="F12" i="1"/>
  <c r="F6" i="1"/>
  <c r="D6" i="1"/>
</calcChain>
</file>

<file path=xl/sharedStrings.xml><?xml version="1.0" encoding="utf-8"?>
<sst xmlns="http://schemas.openxmlformats.org/spreadsheetml/2006/main" count="25" uniqueCount="20">
  <si>
    <t>h/month</t>
  </si>
  <si>
    <t>ev/month</t>
  </si>
  <si>
    <t>Пишем</t>
  </si>
  <si>
    <t>Смотрим</t>
  </si>
  <si>
    <t>ROR</t>
  </si>
  <si>
    <t>St.Dev/100</t>
  </si>
  <si>
    <t>bb/h</t>
  </si>
  <si>
    <t>st.dev/h</t>
  </si>
  <si>
    <t>BR/bb</t>
  </si>
  <si>
    <t>bankroll</t>
  </si>
  <si>
    <t>1bb$</t>
  </si>
  <si>
    <t>EV bb/100</t>
  </si>
  <si>
    <t>EV</t>
  </si>
  <si>
    <t>К-во сыгр. Рук</t>
  </si>
  <si>
    <t>68% (1 СКО)</t>
  </si>
  <si>
    <t>99,7% (3 СКО)</t>
  </si>
  <si>
    <t>95% (2 СКО)</t>
  </si>
  <si>
    <t>st.dev/Xh</t>
  </si>
  <si>
    <t>EV$</t>
  </si>
  <si>
    <t>Ожидаеамые следующие качели (написать любое к-во рук):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</si>
</sst>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[$$-1009]#,##0.00"/>
    <numFmt numFmtId="165" formatCode="#,##0.0"/>
    <numFmt numFmtId="166" formatCode="[$$-1009]#,##0.0"/>
    <numFmt numFmtId="167" formatCode="0.0000%"/>
    <numFmt numFmtId="168" formatCode="0.0%"/>
    <numFmt numFmtId="169" formatCode="[$$-1009]#,##0.000"/>
    <numFmt numFmtId="170" formatCode="[$$-1009]#,##0"/>
  </numFmts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20">
    <xf numFmtId="0" fontId="0" fillId="0" borderId="0" xfId="0"/>
    <xf numFmtId="0" fontId="0" fillId="5" borderId="1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164" fontId="2" fillId="4" borderId="1" xfId="3" applyNumberFormat="1" applyFont="1" applyBorder="1" applyAlignment="1">
      <alignment horizontal="center" vertical="center"/>
    </xf>
    <xf numFmtId="167" fontId="2" fillId="4" borderId="1" xfId="3" applyNumberFormat="1" applyFont="1" applyBorder="1" applyAlignment="1">
      <alignment horizontal="center" vertical="center"/>
    </xf>
    <xf numFmtId="165" fontId="2" fillId="3" borderId="1" xfId="2" applyNumberFormat="1" applyFont="1" applyBorder="1" applyAlignment="1">
      <alignment horizontal="center" vertical="center"/>
    </xf>
    <xf numFmtId="166" fontId="2" fillId="3" borderId="1" xfId="2" applyNumberFormat="1" applyFont="1" applyBorder="1" applyAlignment="1">
      <alignment horizontal="center" vertical="center"/>
    </xf>
    <xf numFmtId="3" fontId="2" fillId="3" borderId="1" xfId="2" applyNumberFormat="1" applyFont="1" applyBorder="1" applyAlignment="1">
      <alignment horizontal="center" vertical="center"/>
    </xf>
    <xf numFmtId="10" fontId="2" fillId="3" borderId="1" xfId="2" applyNumberFormat="1" applyFont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/>
    </xf>
    <xf numFmtId="168" fontId="5" fillId="5" borderId="1" xfId="1" applyNumberFormat="1" applyFont="1" applyFill="1" applyBorder="1" applyAlignment="1">
      <alignment horizontal="center"/>
    </xf>
    <xf numFmtId="9" fontId="5" fillId="5" borderId="1" xfId="1" applyNumberFormat="1" applyFont="1" applyFill="1" applyBorder="1" applyAlignment="1">
      <alignment horizontal="center"/>
    </xf>
    <xf numFmtId="0" fontId="5" fillId="5" borderId="1" xfId="1" applyFont="1" applyFill="1" applyBorder="1" applyAlignment="1">
      <alignment horizontal="center"/>
    </xf>
    <xf numFmtId="0" fontId="6" fillId="5" borderId="0" xfId="0" applyFont="1" applyFill="1" applyAlignment="1">
      <alignment horizontal="center" vertical="center"/>
    </xf>
    <xf numFmtId="169" fontId="6" fillId="5" borderId="0" xfId="0" applyNumberFormat="1" applyFont="1" applyFill="1" applyAlignment="1">
      <alignment horizontal="center" vertical="center"/>
    </xf>
    <xf numFmtId="166" fontId="6" fillId="5" borderId="0" xfId="0" applyNumberFormat="1" applyFont="1" applyFill="1" applyAlignment="1">
      <alignment horizontal="center" vertical="center"/>
    </xf>
    <xf numFmtId="165" fontId="1" fillId="3" borderId="0" xfId="2" applyNumberFormat="1" applyBorder="1" applyAlignment="1">
      <alignment horizontal="left" vertical="center"/>
    </xf>
    <xf numFmtId="164" fontId="1" fillId="4" borderId="0" xfId="3" applyNumberFormat="1" applyBorder="1" applyAlignment="1">
      <alignment horizontal="left" vertical="center"/>
    </xf>
    <xf numFmtId="170" fontId="2" fillId="4" borderId="1" xfId="3" applyNumberFormat="1" applyFont="1" applyBorder="1" applyAlignment="1">
      <alignment horizontal="center" vertical="center"/>
    </xf>
  </cellXfs>
  <cellStyles count="4">
    <cellStyle name="Акцент2" xfId="1" builtinId="33"/>
    <cellStyle name="Акцент5" xfId="2" builtinId="45"/>
    <cellStyle name="Акцент6" xfId="3" builtinId="49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5"/>
  <sheetViews>
    <sheetView tabSelected="1" workbookViewId="0">
      <selection activeCell="G9" sqref="G9"/>
    </sheetView>
  </sheetViews>
  <sheetFormatPr defaultRowHeight="15" x14ac:dyDescent="0.25"/>
  <cols>
    <col min="1" max="1" width="9.140625" style="2"/>
    <col min="2" max="8" width="19.42578125" style="2" customWidth="1"/>
    <col min="9" max="9" width="9.140625" style="2"/>
    <col min="10" max="10" width="15.28515625" style="2" customWidth="1"/>
    <col min="11" max="16384" width="9.140625" style="2"/>
  </cols>
  <sheetData>
    <row r="1" spans="2:16" x14ac:dyDescent="0.25">
      <c r="G1" s="9"/>
      <c r="H1" s="9"/>
      <c r="I1" s="9"/>
      <c r="J1" s="9"/>
      <c r="K1" s="9"/>
      <c r="L1" s="9"/>
      <c r="M1" s="9"/>
      <c r="N1" s="9"/>
      <c r="O1" s="9"/>
      <c r="P1" s="9"/>
    </row>
    <row r="2" spans="2:16" ht="30" customHeight="1" x14ac:dyDescent="0.25">
      <c r="B2" s="1" t="s">
        <v>11</v>
      </c>
      <c r="C2" s="1" t="s">
        <v>10</v>
      </c>
      <c r="D2" s="1" t="s">
        <v>0</v>
      </c>
      <c r="E2" s="1" t="s">
        <v>1</v>
      </c>
      <c r="G2" s="14" t="s">
        <v>6</v>
      </c>
      <c r="H2" s="14" t="s">
        <v>7</v>
      </c>
      <c r="I2" s="14" t="s">
        <v>8</v>
      </c>
      <c r="J2" s="14" t="s">
        <v>17</v>
      </c>
      <c r="K2" s="9"/>
      <c r="L2" s="9"/>
      <c r="M2" s="9"/>
      <c r="N2" s="9"/>
      <c r="O2" s="9"/>
      <c r="P2" s="9"/>
    </row>
    <row r="3" spans="2:16" ht="30" customHeight="1" x14ac:dyDescent="0.25">
      <c r="B3" s="5">
        <v>5</v>
      </c>
      <c r="C3" s="6">
        <v>1</v>
      </c>
      <c r="D3" s="7">
        <v>30000</v>
      </c>
      <c r="E3" s="3">
        <f>B3*C3*D3/100</f>
        <v>1500</v>
      </c>
      <c r="G3" s="15">
        <f>B3/100*C3</f>
        <v>0.05</v>
      </c>
      <c r="H3" s="16">
        <f>C6/10*C3</f>
        <v>10</v>
      </c>
      <c r="I3" s="16">
        <f>B6/C3*C3</f>
        <v>5000</v>
      </c>
      <c r="J3" s="16">
        <f>H3*SQRT(B9)</f>
        <v>5477.2255750516615</v>
      </c>
      <c r="K3" s="9"/>
      <c r="L3" s="9"/>
      <c r="M3" s="9"/>
      <c r="N3" s="9"/>
      <c r="O3" s="9"/>
      <c r="P3" s="9"/>
    </row>
    <row r="4" spans="2:16" x14ac:dyDescent="0.25"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30" customHeight="1" x14ac:dyDescent="0.25">
      <c r="B5" s="1" t="s">
        <v>9</v>
      </c>
      <c r="C5" s="1" t="s">
        <v>5</v>
      </c>
      <c r="D5" s="1" t="s">
        <v>4</v>
      </c>
      <c r="E5" s="1" t="s">
        <v>4</v>
      </c>
      <c r="F5" s="1" t="s">
        <v>9</v>
      </c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ht="30" customHeight="1" x14ac:dyDescent="0.25">
      <c r="B6" s="6">
        <v>5000</v>
      </c>
      <c r="C6" s="5">
        <v>100</v>
      </c>
      <c r="D6" s="4">
        <f>((H3-G3)/(H3+G3))^(I3/H3)</f>
        <v>6.7376662529309633E-3</v>
      </c>
      <c r="E6" s="8">
        <v>0.01</v>
      </c>
      <c r="F6" s="3">
        <f>H3*LOG(E6,(H3-G3)/(H3+G3))</f>
        <v>4605.1318093139453</v>
      </c>
      <c r="G6" s="9"/>
      <c r="H6" s="9"/>
      <c r="I6" s="9"/>
      <c r="J6" s="9"/>
      <c r="K6" s="9"/>
      <c r="L6" s="9"/>
      <c r="M6" s="9"/>
      <c r="N6" s="9"/>
      <c r="O6" s="9"/>
      <c r="P6" s="9"/>
    </row>
    <row r="8" spans="2:16" ht="30" customHeight="1" x14ac:dyDescent="0.25">
      <c r="B8" s="1" t="s">
        <v>13</v>
      </c>
      <c r="C8" s="1" t="s">
        <v>18</v>
      </c>
    </row>
    <row r="9" spans="2:16" ht="30" customHeight="1" x14ac:dyDescent="0.25">
      <c r="B9" s="7">
        <v>300000</v>
      </c>
      <c r="C9" s="3">
        <f>B9*G3</f>
        <v>15000</v>
      </c>
    </row>
    <row r="10" spans="2:16" ht="36" customHeight="1" x14ac:dyDescent="0.3">
      <c r="B10" s="10" t="s">
        <v>19</v>
      </c>
    </row>
    <row r="11" spans="2:16" x14ac:dyDescent="0.25">
      <c r="B11" s="11" t="s">
        <v>15</v>
      </c>
      <c r="C11" s="12" t="s">
        <v>16</v>
      </c>
      <c r="D11" s="12" t="s">
        <v>14</v>
      </c>
      <c r="E11" s="13" t="s">
        <v>12</v>
      </c>
      <c r="F11" s="12" t="s">
        <v>14</v>
      </c>
      <c r="G11" s="12" t="s">
        <v>16</v>
      </c>
      <c r="H11" s="11" t="s">
        <v>15</v>
      </c>
    </row>
    <row r="12" spans="2:16" ht="28.5" customHeight="1" x14ac:dyDescent="0.25">
      <c r="B12" s="19">
        <f>E12-3*J3</f>
        <v>-1431.6767251549827</v>
      </c>
      <c r="C12" s="19">
        <f>E12-2*J3</f>
        <v>4045.548849896677</v>
      </c>
      <c r="D12" s="19">
        <f>E12-1*J3</f>
        <v>9522.7744249483385</v>
      </c>
      <c r="E12" s="19">
        <f>C9</f>
        <v>15000</v>
      </c>
      <c r="F12" s="19">
        <f>E12+1*J3</f>
        <v>20477.225575051663</v>
      </c>
      <c r="G12" s="19">
        <f>E12+2*J3</f>
        <v>25954.451150103323</v>
      </c>
      <c r="H12" s="19">
        <f>E12+3*J3</f>
        <v>31431.676725154983</v>
      </c>
    </row>
    <row r="14" spans="2:16" x14ac:dyDescent="0.25">
      <c r="B14" s="17" t="s">
        <v>2</v>
      </c>
    </row>
    <row r="15" spans="2:16" x14ac:dyDescent="0.25">
      <c r="B15" s="18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2025-07-17T15:13:23Z</dcterms:modified>
</cp:coreProperties>
</file>